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2635B49-BA59-41B4-B216-0935E34E8355}" xr6:coauthVersionLast="47" xr6:coauthVersionMax="47" xr10:uidLastSave="{00000000-0000-0000-0000-000000000000}"/>
  <bookViews>
    <workbookView xWindow="-120" yWindow="-120" windowWidth="29040" windowHeight="15840" tabRatio="931" xr2:uid="{00000000-000D-0000-FFFF-FFFF00000000}"/>
  </bookViews>
  <sheets>
    <sheet name="Annex econòmic LOT ÚNI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21" i="1"/>
  <c r="K25" i="1" s="1"/>
  <c r="K29" i="1" s="1"/>
  <c r="K22" i="1"/>
  <c r="K26" i="1" s="1"/>
  <c r="K11" i="1"/>
  <c r="K12" i="1"/>
  <c r="K13" i="1"/>
  <c r="K14" i="1"/>
  <c r="K15" i="1"/>
  <c r="K16" i="1"/>
  <c r="K17" i="1"/>
  <c r="K18" i="1"/>
  <c r="K19" i="1"/>
  <c r="K23" i="1" l="1"/>
  <c r="K30" i="1"/>
  <c r="K31" i="1" l="1"/>
  <c r="K27" i="1" l="1"/>
</calcChain>
</file>

<file path=xl/sharedStrings.xml><?xml version="1.0" encoding="utf-8"?>
<sst xmlns="http://schemas.openxmlformats.org/spreadsheetml/2006/main" count="33" uniqueCount="30">
  <si>
    <t>Descripció tècnica del material</t>
  </si>
  <si>
    <t>Qt. aprox anuals</t>
  </si>
  <si>
    <t>Preu màxim unitari</t>
  </si>
  <si>
    <t>Marca</t>
  </si>
  <si>
    <t>Unitats/caixa</t>
  </si>
  <si>
    <t>Preu unitari ofert s/IVA</t>
  </si>
  <si>
    <t>% IVA</t>
  </si>
  <si>
    <t>Diferència</t>
  </si>
  <si>
    <t>Nom del licitador</t>
  </si>
  <si>
    <t>Referència/es</t>
  </si>
  <si>
    <t>Oferta licitador anual s/IVA</t>
  </si>
  <si>
    <t>Pressupost màxim anual s/IVA</t>
  </si>
  <si>
    <t>Oferta licitador total s/IVA (4 anys)</t>
  </si>
  <si>
    <t>Pressupost màxim de licitació s/IVA (4 anys)</t>
  </si>
  <si>
    <t>Oferta licitador total a/IVA (4 anys)</t>
  </si>
  <si>
    <t>Pressupost màxim de  licitació a/IVA (4 anys)</t>
  </si>
  <si>
    <t>CABLE TRONCAL ECG 10 DERIVACIONS</t>
  </si>
  <si>
    <t xml:space="preserve">SET LATIGUILLOS ECG </t>
  </si>
  <si>
    <t>SONDA TEMPERATURA SUPERFICIAL</t>
  </si>
  <si>
    <t xml:space="preserve">SENSOR DE DIT SPO2 </t>
  </si>
  <si>
    <t>TUB PRESSIO NO INVASIVA</t>
  </si>
  <si>
    <t>BATERIA RECARREGABLE</t>
  </si>
  <si>
    <t xml:space="preserve">TRAMPA D'AIGUA CO2 </t>
  </si>
  <si>
    <t>Oferta S/IVA</t>
  </si>
  <si>
    <t xml:space="preserve">Material </t>
  </si>
  <si>
    <t>LOT ÚNIC _SUBMINISTRAMENT DE MATERIAL FUNGIBLE PER MONITORS EDAN IM60</t>
  </si>
  <si>
    <t>NOU CODI</t>
  </si>
  <si>
    <t xml:space="preserve">BRAÇAL ADULT PRESSIO NO INVASIVA </t>
  </si>
  <si>
    <t>BRAÇAL ADULT PETIT PRESSIO NO INVASIVA</t>
  </si>
  <si>
    <t>BRAÇAL OBESOS PRESSIO NO INVASIVA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</si>
</sst>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indexed="12"/>
      <name val="TradeGothic"/>
      <family val="2"/>
    </font>
    <font>
      <b/>
      <sz val="10"/>
      <color indexed="4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4"/>
      <name val="Arial"/>
      <family val="2"/>
    </font>
    <font>
      <sz val="11"/>
      <color rgb="FF00000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4" fillId="0" borderId="0" applyNumberFormat="0" applyFont="0" applyBorder="0" applyProtection="0"/>
  </cellStyleXfs>
  <cellXfs count="53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6" fontId="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4" fillId="0" borderId="2" xfId="0" applyNumberFormat="1" applyFont="1" applyBorder="1" applyAlignment="1" applyProtection="1">
      <alignment horizontal="left" vertical="center"/>
      <protection locked="0"/>
    </xf>
    <xf numFmtId="9" fontId="4" fillId="0" borderId="3" xfId="0" applyNumberFormat="1" applyFont="1" applyBorder="1" applyAlignment="1" applyProtection="1">
      <alignment horizontal="left" vertical="center"/>
      <protection locked="0"/>
    </xf>
    <xf numFmtId="164" fontId="4" fillId="0" borderId="3" xfId="0" applyNumberFormat="1" applyFont="1" applyBorder="1" applyAlignment="1" applyProtection="1">
      <alignment horizontal="left" vertical="center"/>
      <protection locked="0"/>
    </xf>
    <xf numFmtId="9" fontId="4" fillId="0" borderId="4" xfId="0" applyNumberFormat="1" applyFont="1" applyBorder="1" applyAlignment="1" applyProtection="1">
      <alignment horizontal="left" vertical="center"/>
      <protection locked="0"/>
    </xf>
    <xf numFmtId="166" fontId="4" fillId="0" borderId="5" xfId="0" applyNumberFormat="1" applyFont="1" applyBorder="1" applyAlignment="1">
      <alignment vertical="center"/>
    </xf>
    <xf numFmtId="167" fontId="4" fillId="0" borderId="10" xfId="0" applyNumberFormat="1" applyFont="1" applyBorder="1" applyAlignment="1" applyProtection="1">
      <alignment vertical="center"/>
      <protection locked="0"/>
    </xf>
    <xf numFmtId="9" fontId="4" fillId="0" borderId="11" xfId="0" applyNumberFormat="1" applyFont="1" applyBorder="1" applyAlignment="1" applyProtection="1">
      <alignment vertical="center"/>
      <protection locked="0"/>
    </xf>
    <xf numFmtId="164" fontId="4" fillId="0" borderId="11" xfId="0" applyNumberFormat="1" applyFont="1" applyBorder="1" applyAlignment="1" applyProtection="1">
      <alignment vertical="center"/>
      <protection locked="0"/>
    </xf>
    <xf numFmtId="9" fontId="4" fillId="0" borderId="12" xfId="0" applyNumberFormat="1" applyFont="1" applyBorder="1" applyAlignment="1" applyProtection="1">
      <alignment vertical="center"/>
      <protection locked="0"/>
    </xf>
    <xf numFmtId="166" fontId="4" fillId="0" borderId="13" xfId="0" applyNumberFormat="1" applyFont="1" applyBorder="1" applyAlignment="1" applyProtection="1">
      <alignment vertical="center"/>
      <protection locked="0"/>
    </xf>
    <xf numFmtId="167" fontId="6" fillId="2" borderId="6" xfId="0" applyNumberFormat="1" applyFont="1" applyFill="1" applyBorder="1" applyAlignment="1" applyProtection="1">
      <alignment horizontal="left" vertical="center"/>
      <protection locked="0"/>
    </xf>
    <xf numFmtId="166" fontId="6" fillId="2" borderId="7" xfId="0" applyNumberFormat="1" applyFont="1" applyFill="1" applyBorder="1" applyAlignment="1" applyProtection="1">
      <alignment horizontal="left" vertical="center" wrapText="1"/>
      <protection locked="0"/>
    </xf>
    <xf numFmtId="164" fontId="6" fillId="2" borderId="7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8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9" xfId="0" applyNumberFormat="1" applyFont="1" applyFill="1" applyBorder="1" applyAlignment="1" applyProtection="1">
      <alignment vertical="center" wrapText="1"/>
      <protection locked="0"/>
    </xf>
    <xf numFmtId="0" fontId="9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 applyProtection="1">
      <alignment vertical="center" wrapText="1"/>
      <protection locked="0"/>
    </xf>
    <xf numFmtId="9" fontId="1" fillId="0" borderId="14" xfId="0" applyNumberFormat="1" applyFont="1" applyBorder="1" applyAlignment="1" applyProtection="1">
      <alignment horizontal="center" vertical="center" wrapText="1"/>
      <protection locked="0"/>
    </xf>
    <xf numFmtId="166" fontId="1" fillId="0" borderId="14" xfId="1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8" fontId="3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/>
    <xf numFmtId="0" fontId="11" fillId="3" borderId="0" xfId="0" applyFont="1" applyFill="1" applyAlignment="1">
      <alignment horizontal="left" vertical="top" wrapText="1"/>
    </xf>
    <xf numFmtId="0" fontId="12" fillId="0" borderId="0" xfId="0" applyFont="1"/>
    <xf numFmtId="167" fontId="4" fillId="0" borderId="0" xfId="0" applyNumberFormat="1" applyFont="1" applyAlignment="1" applyProtection="1">
      <alignment vertical="center"/>
      <protection locked="0"/>
    </xf>
    <xf numFmtId="0" fontId="7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6" fontId="7" fillId="2" borderId="15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>
      <alignment vertical="center" wrapText="1"/>
    </xf>
    <xf numFmtId="0" fontId="10" fillId="0" borderId="1" xfId="0" applyFont="1" applyBorder="1"/>
    <xf numFmtId="0" fontId="13" fillId="5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</cellXfs>
  <cellStyles count="3">
    <cellStyle name="Euro" xfId="1" xr:uid="{00000000-0005-0000-0000-000000000000}"/>
    <cellStyle name="Normal" xfId="0" builtinId="0"/>
    <cellStyle name="Normal 2" xfId="2" xr:uid="{2DE8A16B-C023-4B78-BA94-BDB58A62CB0F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219076</xdr:colOff>
      <xdr:row>0</xdr:row>
      <xdr:rowOff>219075</xdr:rowOff>
    </xdr:from>
    <xdr:to>
      <xdr:col>2</xdr:col>
      <xdr:colOff>66675</xdr:colOff>
      <xdr:row>2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1476" y="219075"/>
          <a:ext cx="1333499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7"/>
  <sheetViews>
    <sheetView showGridLines="0" tabSelected="1" workbookViewId="0">
      <selection activeCell="M13" sqref="M13"/>
    </sheetView>
  </sheetViews>
  <sheetFormatPr baseColWidth="10" defaultColWidth="53.140625" defaultRowHeight="12.75"/>
  <cols>
    <col min="1" max="1" width="2.28515625" style="1" customWidth="1"/>
    <col min="2" max="2" width="22.28515625" style="1" customWidth="1"/>
    <col min="3" max="3" width="54.42578125" style="1" customWidth="1"/>
    <col min="4" max="4" width="13.140625" style="1" customWidth="1"/>
    <col min="5" max="5" width="12.5703125" style="6" customWidth="1"/>
    <col min="6" max="6" width="12.85546875" style="1" customWidth="1"/>
    <col min="7" max="7" width="14" style="1" customWidth="1"/>
    <col min="8" max="8" width="19.5703125" style="1" customWidth="1"/>
    <col min="9" max="9" width="12.5703125" style="2" customWidth="1"/>
    <col min="10" max="10" width="17.28515625" style="3" customWidth="1"/>
    <col min="11" max="11" width="15.85546875" style="4" bestFit="1" customWidth="1"/>
    <col min="12" max="12" width="11" style="1" customWidth="1"/>
    <col min="13" max="16384" width="53.140625" style="1"/>
  </cols>
  <sheetData>
    <row r="1" spans="2:11" s="40" customFormat="1" ht="30" customHeight="1">
      <c r="K1" s="42"/>
    </row>
    <row r="2" spans="2:11" s="40" customFormat="1" ht="15">
      <c r="K2" s="42"/>
    </row>
    <row r="3" spans="2:11" s="40" customFormat="1" ht="15">
      <c r="K3" s="42"/>
    </row>
    <row r="4" spans="2:11" s="40" customFormat="1" ht="15.75" thickBot="1">
      <c r="B4" s="41" t="s">
        <v>8</v>
      </c>
      <c r="C4" s="50"/>
      <c r="D4" s="52"/>
      <c r="E4" s="52"/>
      <c r="F4" s="52"/>
      <c r="G4" s="52"/>
      <c r="H4" s="52"/>
    </row>
    <row r="5" spans="2:11">
      <c r="C5" s="5"/>
      <c r="D5" s="5"/>
      <c r="I5" s="39"/>
      <c r="J5" s="1"/>
      <c r="K5" s="7"/>
    </row>
    <row r="6" spans="2:11" ht="23.25" customHeight="1">
      <c r="B6" s="51" t="s">
        <v>25</v>
      </c>
      <c r="C6" s="51"/>
      <c r="D6" s="51"/>
      <c r="E6" s="51"/>
      <c r="F6" s="51"/>
      <c r="G6" s="51"/>
      <c r="H6" s="51"/>
      <c r="I6" s="51"/>
      <c r="J6" s="51"/>
      <c r="K6" s="51"/>
    </row>
    <row r="7" spans="2:11">
      <c r="C7" s="5"/>
      <c r="D7" s="5"/>
    </row>
    <row r="8" spans="2:11" s="12" customFormat="1" ht="15" customHeight="1">
      <c r="C8" s="38"/>
      <c r="D8" s="29"/>
      <c r="E8" s="30"/>
      <c r="F8" s="8"/>
      <c r="G8" s="8"/>
      <c r="H8" s="8"/>
      <c r="I8" s="30"/>
      <c r="J8" s="31"/>
      <c r="K8" s="32"/>
    </row>
    <row r="9" spans="2:11" s="12" customFormat="1" ht="30">
      <c r="B9" s="49" t="s">
        <v>24</v>
      </c>
      <c r="C9" s="49" t="s">
        <v>0</v>
      </c>
      <c r="D9" s="49" t="s">
        <v>1</v>
      </c>
      <c r="E9" s="45" t="s">
        <v>2</v>
      </c>
      <c r="F9" s="44" t="s">
        <v>3</v>
      </c>
      <c r="G9" s="44" t="s">
        <v>9</v>
      </c>
      <c r="H9" s="44" t="s">
        <v>4</v>
      </c>
      <c r="I9" s="46" t="s">
        <v>5</v>
      </c>
      <c r="J9" s="44" t="s">
        <v>6</v>
      </c>
      <c r="K9" s="47" t="s">
        <v>23</v>
      </c>
    </row>
    <row r="10" spans="2:11" s="12" customFormat="1" ht="17.25" customHeight="1">
      <c r="B10" s="48">
        <v>12644</v>
      </c>
      <c r="C10" s="28" t="s">
        <v>16</v>
      </c>
      <c r="D10" s="33">
        <v>18</v>
      </c>
      <c r="E10" s="34">
        <v>93.6</v>
      </c>
      <c r="F10" s="35"/>
      <c r="G10" s="35"/>
      <c r="H10" s="35"/>
      <c r="I10" s="34"/>
      <c r="J10" s="36"/>
      <c r="K10" s="37">
        <f>D10*I10</f>
        <v>0</v>
      </c>
    </row>
    <row r="11" spans="2:11" s="12" customFormat="1" ht="21" customHeight="1">
      <c r="B11" s="48">
        <v>4788</v>
      </c>
      <c r="C11" s="28" t="s">
        <v>17</v>
      </c>
      <c r="D11" s="33">
        <v>25</v>
      </c>
      <c r="E11" s="34">
        <v>51.45</v>
      </c>
      <c r="F11" s="35"/>
      <c r="G11" s="35"/>
      <c r="H11" s="35"/>
      <c r="I11" s="34"/>
      <c r="J11" s="36"/>
      <c r="K11" s="37">
        <f t="shared" ref="K11:K19" si="0">D11*I11</f>
        <v>0</v>
      </c>
    </row>
    <row r="12" spans="2:11" s="12" customFormat="1" ht="20.25" customHeight="1">
      <c r="B12" s="48">
        <v>54717</v>
      </c>
      <c r="C12" s="28" t="s">
        <v>18</v>
      </c>
      <c r="D12" s="33">
        <v>4</v>
      </c>
      <c r="E12" s="34">
        <v>30.35</v>
      </c>
      <c r="F12" s="35"/>
      <c r="G12" s="35"/>
      <c r="H12" s="35"/>
      <c r="I12" s="34"/>
      <c r="J12" s="36"/>
      <c r="K12" s="37">
        <f t="shared" si="0"/>
        <v>0</v>
      </c>
    </row>
    <row r="13" spans="2:11" s="12" customFormat="1" ht="21" customHeight="1">
      <c r="B13" s="48">
        <v>4773</v>
      </c>
      <c r="C13" s="28" t="s">
        <v>19</v>
      </c>
      <c r="D13" s="33">
        <v>76</v>
      </c>
      <c r="E13" s="34">
        <v>85.4</v>
      </c>
      <c r="F13" s="35"/>
      <c r="G13" s="35"/>
      <c r="H13" s="35"/>
      <c r="I13" s="34"/>
      <c r="J13" s="36"/>
      <c r="K13" s="37">
        <f t="shared" si="0"/>
        <v>0</v>
      </c>
    </row>
    <row r="14" spans="2:11" s="12" customFormat="1" ht="21" customHeight="1">
      <c r="B14" s="48">
        <v>42281</v>
      </c>
      <c r="C14" s="28" t="s">
        <v>20</v>
      </c>
      <c r="D14" s="33">
        <v>25</v>
      </c>
      <c r="E14" s="34">
        <v>35.1</v>
      </c>
      <c r="F14" s="35"/>
      <c r="G14" s="35"/>
      <c r="H14" s="35"/>
      <c r="I14" s="34"/>
      <c r="J14" s="36"/>
      <c r="K14" s="37">
        <f t="shared" si="0"/>
        <v>0</v>
      </c>
    </row>
    <row r="15" spans="2:11" s="12" customFormat="1" ht="21" customHeight="1">
      <c r="B15" s="48">
        <v>54791</v>
      </c>
      <c r="C15" s="28" t="s">
        <v>21</v>
      </c>
      <c r="D15" s="33">
        <v>5</v>
      </c>
      <c r="E15" s="34">
        <v>170.1</v>
      </c>
      <c r="F15" s="35"/>
      <c r="G15" s="35"/>
      <c r="H15" s="35"/>
      <c r="I15" s="34"/>
      <c r="J15" s="36"/>
      <c r="K15" s="37">
        <f t="shared" si="0"/>
        <v>0</v>
      </c>
    </row>
    <row r="16" spans="2:11" s="12" customFormat="1" ht="21" customHeight="1">
      <c r="B16" s="48">
        <v>54719</v>
      </c>
      <c r="C16" s="28" t="s">
        <v>22</v>
      </c>
      <c r="D16" s="33">
        <v>5</v>
      </c>
      <c r="E16" s="34">
        <v>21.6</v>
      </c>
      <c r="F16" s="35"/>
      <c r="G16" s="35"/>
      <c r="H16" s="35"/>
      <c r="I16" s="34"/>
      <c r="J16" s="36"/>
      <c r="K16" s="37">
        <f t="shared" si="0"/>
        <v>0</v>
      </c>
    </row>
    <row r="17" spans="2:13" s="12" customFormat="1" ht="20.25" customHeight="1">
      <c r="B17" s="48">
        <v>9314</v>
      </c>
      <c r="C17" s="28" t="s">
        <v>27</v>
      </c>
      <c r="D17" s="33">
        <v>47</v>
      </c>
      <c r="E17" s="34">
        <v>22.5</v>
      </c>
      <c r="F17" s="35"/>
      <c r="G17" s="35"/>
      <c r="H17" s="35"/>
      <c r="I17" s="34"/>
      <c r="J17" s="36"/>
      <c r="K17" s="37">
        <f t="shared" si="0"/>
        <v>0</v>
      </c>
    </row>
    <row r="18" spans="2:13" s="12" customFormat="1" ht="20.25" customHeight="1">
      <c r="B18" s="48" t="s">
        <v>26</v>
      </c>
      <c r="C18" s="28" t="s">
        <v>28</v>
      </c>
      <c r="D18" s="33">
        <v>10</v>
      </c>
      <c r="E18" s="34">
        <v>22.5</v>
      </c>
      <c r="F18" s="35"/>
      <c r="G18" s="35"/>
      <c r="H18" s="35"/>
      <c r="I18" s="34"/>
      <c r="J18" s="36"/>
      <c r="K18" s="37">
        <f t="shared" si="0"/>
        <v>0</v>
      </c>
    </row>
    <row r="19" spans="2:13" s="12" customFormat="1" ht="20.25" customHeight="1">
      <c r="B19" s="48" t="s">
        <v>26</v>
      </c>
      <c r="C19" s="28" t="s">
        <v>29</v>
      </c>
      <c r="D19" s="33">
        <v>10</v>
      </c>
      <c r="E19" s="34">
        <v>27</v>
      </c>
      <c r="F19" s="35"/>
      <c r="G19" s="35"/>
      <c r="H19" s="35"/>
      <c r="I19" s="34"/>
      <c r="J19" s="36"/>
      <c r="K19" s="37">
        <f t="shared" si="0"/>
        <v>0</v>
      </c>
    </row>
    <row r="20" spans="2:13" s="12" customFormat="1" ht="15.75" customHeight="1" thickBot="1">
      <c r="C20" s="38"/>
      <c r="D20" s="29"/>
      <c r="E20" s="30"/>
      <c r="F20" s="8"/>
      <c r="G20" s="8"/>
      <c r="H20" s="8"/>
      <c r="I20" s="30"/>
      <c r="J20" s="31"/>
      <c r="K20" s="32"/>
    </row>
    <row r="21" spans="2:13">
      <c r="E21" s="13" t="s">
        <v>10</v>
      </c>
      <c r="F21" s="14"/>
      <c r="G21" s="14"/>
      <c r="H21" s="14"/>
      <c r="I21" s="15"/>
      <c r="J21" s="16"/>
      <c r="K21" s="17">
        <f>SUM(K10:K19)</f>
        <v>0</v>
      </c>
    </row>
    <row r="22" spans="2:13">
      <c r="E22" s="23" t="s">
        <v>11</v>
      </c>
      <c r="F22" s="24"/>
      <c r="G22" s="24"/>
      <c r="H22" s="24"/>
      <c r="I22" s="25"/>
      <c r="J22" s="26"/>
      <c r="K22" s="27">
        <f>D10*E10+D11*E11+D12*E12+D13*E13+D14*E14+D15*E15+D16*E16+D17*E17+D18*E18+D19*E19</f>
        <v>12971.35</v>
      </c>
    </row>
    <row r="23" spans="2:13" ht="13.5" thickBot="1">
      <c r="E23" s="18" t="s">
        <v>7</v>
      </c>
      <c r="F23" s="19"/>
      <c r="G23" s="19"/>
      <c r="H23" s="19"/>
      <c r="I23" s="20"/>
      <c r="J23" s="21"/>
      <c r="K23" s="22">
        <f>K22-K21</f>
        <v>12971.35</v>
      </c>
    </row>
    <row r="24" spans="2:13" ht="13.5" thickBot="1">
      <c r="H24" s="3"/>
      <c r="J24" s="1"/>
      <c r="K24" s="7"/>
      <c r="M24" s="7"/>
    </row>
    <row r="25" spans="2:13">
      <c r="E25" s="13" t="s">
        <v>12</v>
      </c>
      <c r="F25" s="14"/>
      <c r="G25" s="14"/>
      <c r="H25" s="14"/>
      <c r="I25" s="15"/>
      <c r="J25" s="16"/>
      <c r="K25" s="17">
        <f>K21*4</f>
        <v>0</v>
      </c>
    </row>
    <row r="26" spans="2:13">
      <c r="E26" s="23" t="s">
        <v>13</v>
      </c>
      <c r="F26" s="24"/>
      <c r="G26" s="24"/>
      <c r="H26" s="24"/>
      <c r="I26" s="25"/>
      <c r="J26" s="26"/>
      <c r="K26" s="27">
        <f>K22*4</f>
        <v>51885.4</v>
      </c>
    </row>
    <row r="27" spans="2:13" ht="13.5" thickBot="1">
      <c r="E27" s="18" t="s">
        <v>7</v>
      </c>
      <c r="F27" s="19"/>
      <c r="G27" s="19"/>
      <c r="H27" s="19"/>
      <c r="I27" s="20"/>
      <c r="J27" s="21"/>
      <c r="K27" s="22">
        <f>K26-K25</f>
        <v>51885.4</v>
      </c>
    </row>
    <row r="28" spans="2:13" ht="13.5" thickBot="1">
      <c r="E28" s="43"/>
      <c r="F28" s="9"/>
      <c r="G28" s="9"/>
      <c r="H28" s="9"/>
      <c r="I28" s="10"/>
      <c r="J28" s="9"/>
      <c r="K28" s="11"/>
      <c r="M28" s="7"/>
    </row>
    <row r="29" spans="2:13">
      <c r="E29" s="13" t="s">
        <v>14</v>
      </c>
      <c r="F29" s="14"/>
      <c r="G29" s="14"/>
      <c r="H29" s="14"/>
      <c r="I29" s="15"/>
      <c r="J29" s="16"/>
      <c r="K29" s="17">
        <f>K25*1.21</f>
        <v>0</v>
      </c>
    </row>
    <row r="30" spans="2:13">
      <c r="E30" s="23" t="s">
        <v>15</v>
      </c>
      <c r="F30" s="24"/>
      <c r="G30" s="24"/>
      <c r="H30" s="24"/>
      <c r="I30" s="25"/>
      <c r="J30" s="26"/>
      <c r="K30" s="27">
        <f>K26*1.21</f>
        <v>62781.334000000003</v>
      </c>
    </row>
    <row r="31" spans="2:13" ht="13.5" thickBot="1">
      <c r="E31" s="18" t="s">
        <v>7</v>
      </c>
      <c r="F31" s="19"/>
      <c r="G31" s="19"/>
      <c r="H31" s="19"/>
      <c r="I31" s="20"/>
      <c r="J31" s="21"/>
      <c r="K31" s="22">
        <f>K30-K29</f>
        <v>62781.334000000003</v>
      </c>
    </row>
    <row r="32" spans="2:13">
      <c r="M32" s="7"/>
    </row>
    <row r="35" spans="13:13">
      <c r="M35" s="7"/>
    </row>
    <row r="37" spans="13:13">
      <c r="M37" s="7"/>
    </row>
  </sheetData>
  <mergeCells count="2">
    <mergeCell ref="B6:K6"/>
    <mergeCell ref="D4:H4"/>
  </mergeCells>
  <pageMargins left="0" right="0" top="0.74803149606299213" bottom="0.74803149606299213" header="0.31496062992125984" footer="0.31496062992125984"/>
  <pageSetup paperSize="9" scale="46" orientation="landscape" r:id="rId1"/>
  <headerFooter>
    <oddFooter xml:space="preserve">&amp;RNom de qui signa
Data i lloc
Signatura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econòmic LOT ÚNIC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2025-04-03T09:51:52Z</dcterms:modified>
</cp:coreProperties>
</file>